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drmartinez/Desktop/"/>
    </mc:Choice>
  </mc:AlternateContent>
  <xr:revisionPtr revIDLastSave="0" documentId="13_ncr:1_{FA72FA9B-369F-F741-958E-EE115B977F4F}" xr6:coauthVersionLast="47" xr6:coauthVersionMax="47" xr10:uidLastSave="{00000000-0000-0000-0000-000000000000}"/>
  <bookViews>
    <workbookView xWindow="3160" yWindow="500" windowWidth="20120" windowHeight="17500" activeTab="1" xr2:uid="{00000000-000D-0000-FFFF-FFFF00000000}"/>
  </bookViews>
  <sheets>
    <sheet name="Saisie" sheetId="1" r:id="rId1"/>
    <sheet name="Paramètres" sheetId="2" r:id="rId2"/>
    <sheet name="Résulta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E6" i="3" s="1"/>
  <c r="F6" i="3" s="1"/>
  <c r="B5" i="3"/>
  <c r="E5" i="3" s="1"/>
  <c r="F5" i="3" s="1"/>
  <c r="B4" i="3"/>
  <c r="E4" i="3" s="1"/>
  <c r="F4" i="3" s="1"/>
  <c r="B3" i="3"/>
  <c r="E3" i="3" s="1"/>
  <c r="F3" i="3" s="1"/>
  <c r="B2" i="3"/>
  <c r="E2" i="3" s="1"/>
  <c r="F2" i="3" s="1"/>
  <c r="D3" i="3" l="1"/>
  <c r="D5" i="3"/>
  <c r="D6" i="3"/>
  <c r="D2" i="3"/>
  <c r="D4" i="3"/>
</calcChain>
</file>

<file path=xl/sharedStrings.xml><?xml version="1.0" encoding="utf-8"?>
<sst xmlns="http://schemas.openxmlformats.org/spreadsheetml/2006/main" count="86" uniqueCount="52">
  <si>
    <t>Item</t>
  </si>
  <si>
    <t>Sous-échelle</t>
  </si>
  <si>
    <t>Inattention</t>
  </si>
  <si>
    <t>Opposition</t>
  </si>
  <si>
    <t>Hyperactivité/Impulsivité</t>
  </si>
  <si>
    <t>Difficultés scolaires (opt.)</t>
  </si>
  <si>
    <t>Ces μ et σ sont des approximations cliniques à ajuster selon le manuel MHS.</t>
  </si>
  <si>
    <t>Total</t>
  </si>
  <si>
    <t>Score brut</t>
  </si>
  <si>
    <t>Max</t>
  </si>
  <si>
    <t>% du max</t>
  </si>
  <si>
    <t>Score T estimé</t>
  </si>
  <si>
    <t>Interprétation</t>
  </si>
  <si>
    <t>Mode d’emploi rapide :</t>
  </si>
  <si>
    <t>1) Onglet 'Saisie' : entrez 0–3 pour chaque item.</t>
  </si>
  <si>
    <t>2) Onglet 'Résultats' : lisez sous-scores, T, interprétation.</t>
  </si>
  <si>
    <t>3) 'Paramètres' : ajustez μ/σ selon le manuel MHS (âge/sexe).</t>
  </si>
  <si>
    <t>CONNERS -ECOLE</t>
  </si>
  <si>
    <t>Question complète (CTRS‑R:S)</t>
  </si>
  <si>
    <t>Sous‑échelle</t>
  </si>
  <si>
    <t>Réponse (0‑3)</t>
  </si>
  <si>
    <t>Inattentif, facilement distrait</t>
  </si>
  <si>
    <t>Provoquant</t>
  </si>
  <si>
    <t>N’arrête pas de bouger, gigote, se tortille</t>
  </si>
  <si>
    <t>Oublie ce qu’il/elle a déjà appris</t>
  </si>
  <si>
    <t>Dérange les autres enfants</t>
  </si>
  <si>
    <t>S’oppose activement ou refuse de se conformer aux demandes de l’adulte</t>
  </si>
  <si>
    <t>Toujours en mouvement, agit comme s’il était propulsé par un moteur</t>
  </si>
  <si>
    <t>Faible en orthographe</t>
  </si>
  <si>
    <t>Incapable de rester immobile</t>
  </si>
  <si>
    <t>Rancunier ou vindicatif</t>
  </si>
  <si>
    <t>Quitte son siège dans la classe ou dans d’autres situations où il devrait rester assis</t>
  </si>
  <si>
    <t>Gigote des mains et des pieds ou se tortille sur son siège</t>
  </si>
  <si>
    <t>Ne lit pas aussi bien que la moyenne des enfants de sa classe</t>
  </si>
  <si>
    <t>Courte capacité d’attention</t>
  </si>
  <si>
    <t>Réplique, s’obstine avec les adultes</t>
  </si>
  <si>
    <t>Porte attention seulement à ce qui l’intéresse vraiment</t>
  </si>
  <si>
    <t>A de la difficulté à attendre son tour</t>
  </si>
  <si>
    <t>Manque d’intérêt pour le travail scolaire</t>
  </si>
  <si>
    <t>Distractivité ou durée d’attention problématique</t>
  </si>
  <si>
    <t>Crises de colère, comportement explosif, imprévisible</t>
  </si>
  <si>
    <t>Court partout ou grimpe de façon excessive dans des situations où cela n’est pas approprié</t>
  </si>
  <si>
    <t>Faible en arithmétique</t>
  </si>
  <si>
    <t>Interrompt autrui ou s’impose (fait irruption dans la conversation ou les jeux d’autrui)</t>
  </si>
  <si>
    <t>A de la difficulté à jouer ou à s’embarquer dans un loisir calmement</t>
  </si>
  <si>
    <t>N’arrive pas à terminer ce qu’il a commencé</t>
  </si>
  <si>
    <t>Ne suit pas les consignes jusqu’au bout et n’arrive pas à terminer ses devoirs</t>
  </si>
  <si>
    <t>Excitable, impulsif</t>
  </si>
  <si>
    <t>Agité, toujours en mouvement</t>
  </si>
  <si>
    <t>Complétez la colonne D (0–3). Les scores se calculeront dans l’onglet Résultats.</t>
  </si>
  <si>
    <t>Moyenne (μ)*</t>
  </si>
  <si>
    <t>Écart-type (σ)*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</si>
</sst>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i/>
      <sz val="11"/>
      <name val="Calibri"/>
    </font>
    <font>
      <b/>
      <sz val="24"/>
      <color theme="1"/>
      <name val="Calibri"/>
      <family val="2"/>
      <scheme val="minor"/>
    </font>
    <font>
      <b/>
      <sz val="11"/>
      <name val="Calibri"/>
      <family val="2"/>
    </font>
    <font>
      <i/>
      <sz val="11"/>
      <color rgb="FF00B0F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2" xfId="0" applyBorder="1"/>
    <xf numFmtId="0" fontId="4" fillId="0" borderId="0" xfId="0" applyFont="1" applyAlignment="1">
      <alignment horizontal="center"/>
    </xf>
    <xf numFmtId="0" fontId="5" fillId="0" borderId="0" xfId="0" applyFont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0" fillId="3" borderId="0" xfId="0" applyFill="1"/>
    <xf numFmtId="0" fontId="0" fillId="6" borderId="0" xfId="0" applyFill="1"/>
    <xf numFmtId="0" fontId="0" fillId="5" borderId="0" xfId="0" applyFill="1"/>
    <xf numFmtId="0" fontId="0" fillId="0" borderId="3" xfId="0" applyBorder="1"/>
  </cellXfs>
  <cellStyles count="1">
    <cellStyle name="Normal" xfId="0" builtinId="0"/>
  </cellStyles>
  <dxfs count="8">
    <dxf>
      <fill>
        <patternFill patternType="solid">
          <fgColor rgb="FFF4B084"/>
          <bgColor rgb="FFF4B084"/>
        </patternFill>
      </fill>
    </dxf>
    <dxf>
      <fill>
        <patternFill patternType="solid">
          <fgColor rgb="FFFCE4D6"/>
          <bgColor rgb="FFFCE4D6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FCE4D6"/>
          <bgColor rgb="FFFCE4D6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workbookViewId="0">
      <selection activeCell="B36" sqref="B36"/>
    </sheetView>
  </sheetViews>
  <sheetFormatPr baseColWidth="10" defaultColWidth="8.83203125" defaultRowHeight="15" x14ac:dyDescent="0.2"/>
  <cols>
    <col min="1" max="1" width="6" customWidth="1"/>
    <col min="2" max="2" width="85" customWidth="1"/>
    <col min="3" max="3" width="30" customWidth="1"/>
    <col min="4" max="4" width="13.83203125" customWidth="1"/>
  </cols>
  <sheetData>
    <row r="1" spans="1:4" ht="50" customHeight="1" x14ac:dyDescent="0.2">
      <c r="A1" s="15" t="s">
        <v>17</v>
      </c>
      <c r="B1" s="15"/>
      <c r="C1" s="15"/>
      <c r="D1" s="15"/>
    </row>
    <row r="2" spans="1:4" x14ac:dyDescent="0.2">
      <c r="A2" s="14" t="s">
        <v>0</v>
      </c>
      <c r="B2" s="14" t="s">
        <v>18</v>
      </c>
      <c r="C2" s="14" t="s">
        <v>19</v>
      </c>
      <c r="D2" s="14" t="s">
        <v>20</v>
      </c>
    </row>
    <row r="3" spans="1:4" x14ac:dyDescent="0.2">
      <c r="A3" s="8">
        <v>1</v>
      </c>
      <c r="B3" s="8" t="s">
        <v>21</v>
      </c>
      <c r="C3" s="11" t="s">
        <v>2</v>
      </c>
      <c r="D3" s="8"/>
    </row>
    <row r="4" spans="1:4" x14ac:dyDescent="0.2">
      <c r="A4" s="8">
        <v>2</v>
      </c>
      <c r="B4" s="8" t="s">
        <v>22</v>
      </c>
      <c r="C4" s="12" t="s">
        <v>3</v>
      </c>
      <c r="D4" s="8"/>
    </row>
    <row r="5" spans="1:4" x14ac:dyDescent="0.2">
      <c r="A5" s="8">
        <v>3</v>
      </c>
      <c r="B5" s="8" t="s">
        <v>23</v>
      </c>
      <c r="C5" s="13" t="s">
        <v>4</v>
      </c>
      <c r="D5" s="8"/>
    </row>
    <row r="6" spans="1:4" x14ac:dyDescent="0.2">
      <c r="A6" s="8">
        <v>4</v>
      </c>
      <c r="B6" s="8" t="s">
        <v>24</v>
      </c>
      <c r="C6" s="11" t="s">
        <v>2</v>
      </c>
      <c r="D6" s="8"/>
    </row>
    <row r="7" spans="1:4" x14ac:dyDescent="0.2">
      <c r="A7" s="8">
        <v>5</v>
      </c>
      <c r="B7" s="8" t="s">
        <v>25</v>
      </c>
      <c r="C7" s="12" t="s">
        <v>3</v>
      </c>
      <c r="D7" s="8"/>
    </row>
    <row r="8" spans="1:4" x14ac:dyDescent="0.2">
      <c r="A8" s="8">
        <v>6</v>
      </c>
      <c r="B8" s="8" t="s">
        <v>26</v>
      </c>
      <c r="C8" s="12" t="s">
        <v>3</v>
      </c>
      <c r="D8" s="8"/>
    </row>
    <row r="9" spans="1:4" x14ac:dyDescent="0.2">
      <c r="A9" s="8">
        <v>7</v>
      </c>
      <c r="B9" s="8" t="s">
        <v>27</v>
      </c>
      <c r="C9" s="13" t="s">
        <v>4</v>
      </c>
      <c r="D9" s="8"/>
    </row>
    <row r="10" spans="1:4" x14ac:dyDescent="0.2">
      <c r="A10" s="8">
        <v>8</v>
      </c>
      <c r="B10" s="8" t="s">
        <v>28</v>
      </c>
      <c r="C10" s="8" t="s">
        <v>5</v>
      </c>
      <c r="D10" s="8"/>
    </row>
    <row r="11" spans="1:4" x14ac:dyDescent="0.2">
      <c r="A11" s="8">
        <v>9</v>
      </c>
      <c r="B11" s="8" t="s">
        <v>29</v>
      </c>
      <c r="C11" s="13" t="s">
        <v>4</v>
      </c>
      <c r="D11" s="8"/>
    </row>
    <row r="12" spans="1:4" x14ac:dyDescent="0.2">
      <c r="A12" s="8">
        <v>10</v>
      </c>
      <c r="B12" s="8" t="s">
        <v>30</v>
      </c>
      <c r="C12" s="12" t="s">
        <v>3</v>
      </c>
      <c r="D12" s="8"/>
    </row>
    <row r="13" spans="1:4" x14ac:dyDescent="0.2">
      <c r="A13" s="8">
        <v>11</v>
      </c>
      <c r="B13" s="8" t="s">
        <v>31</v>
      </c>
      <c r="C13" s="13" t="s">
        <v>4</v>
      </c>
      <c r="D13" s="8"/>
    </row>
    <row r="14" spans="1:4" x14ac:dyDescent="0.2">
      <c r="A14" s="8">
        <v>12</v>
      </c>
      <c r="B14" s="8" t="s">
        <v>32</v>
      </c>
      <c r="C14" s="13" t="s">
        <v>4</v>
      </c>
      <c r="D14" s="8"/>
    </row>
    <row r="15" spans="1:4" x14ac:dyDescent="0.2">
      <c r="A15" s="8">
        <v>13</v>
      </c>
      <c r="B15" s="8" t="s">
        <v>33</v>
      </c>
      <c r="C15" s="8" t="s">
        <v>5</v>
      </c>
      <c r="D15" s="8"/>
    </row>
    <row r="16" spans="1:4" x14ac:dyDescent="0.2">
      <c r="A16" s="8">
        <v>14</v>
      </c>
      <c r="B16" s="8" t="s">
        <v>34</v>
      </c>
      <c r="C16" s="11" t="s">
        <v>2</v>
      </c>
      <c r="D16" s="8"/>
    </row>
    <row r="17" spans="1:4" x14ac:dyDescent="0.2">
      <c r="A17" s="8">
        <v>15</v>
      </c>
      <c r="B17" s="8" t="s">
        <v>35</v>
      </c>
      <c r="C17" s="12" t="s">
        <v>3</v>
      </c>
      <c r="D17" s="8"/>
    </row>
    <row r="18" spans="1:4" x14ac:dyDescent="0.2">
      <c r="A18" s="8">
        <v>16</v>
      </c>
      <c r="B18" s="8" t="s">
        <v>36</v>
      </c>
      <c r="C18" s="11" t="s">
        <v>2</v>
      </c>
      <c r="D18" s="8"/>
    </row>
    <row r="19" spans="1:4" x14ac:dyDescent="0.2">
      <c r="A19" s="8">
        <v>17</v>
      </c>
      <c r="B19" s="8" t="s">
        <v>37</v>
      </c>
      <c r="C19" s="13" t="s">
        <v>4</v>
      </c>
      <c r="D19" s="8"/>
    </row>
    <row r="20" spans="1:4" x14ac:dyDescent="0.2">
      <c r="A20" s="8">
        <v>18</v>
      </c>
      <c r="B20" s="8" t="s">
        <v>38</v>
      </c>
      <c r="C20" s="8" t="s">
        <v>5</v>
      </c>
      <c r="D20" s="8"/>
    </row>
    <row r="21" spans="1:4" x14ac:dyDescent="0.2">
      <c r="A21" s="8">
        <v>19</v>
      </c>
      <c r="B21" s="8" t="s">
        <v>39</v>
      </c>
      <c r="C21" s="11" t="s">
        <v>2</v>
      </c>
      <c r="D21" s="8"/>
    </row>
    <row r="22" spans="1:4" x14ac:dyDescent="0.2">
      <c r="A22" s="8">
        <v>20</v>
      </c>
      <c r="B22" s="8" t="s">
        <v>40</v>
      </c>
      <c r="C22" s="12" t="s">
        <v>3</v>
      </c>
      <c r="D22" s="8"/>
    </row>
    <row r="23" spans="1:4" x14ac:dyDescent="0.2">
      <c r="A23" s="8">
        <v>21</v>
      </c>
      <c r="B23" s="8" t="s">
        <v>41</v>
      </c>
      <c r="C23" s="13" t="s">
        <v>4</v>
      </c>
      <c r="D23" s="8"/>
    </row>
    <row r="24" spans="1:4" x14ac:dyDescent="0.2">
      <c r="A24" s="8">
        <v>22</v>
      </c>
      <c r="B24" s="8" t="s">
        <v>42</v>
      </c>
      <c r="C24" s="8" t="s">
        <v>5</v>
      </c>
      <c r="D24" s="8"/>
    </row>
    <row r="25" spans="1:4" x14ac:dyDescent="0.2">
      <c r="A25" s="8">
        <v>23</v>
      </c>
      <c r="B25" s="8" t="s">
        <v>43</v>
      </c>
      <c r="C25" s="13" t="s">
        <v>4</v>
      </c>
      <c r="D25" s="8"/>
    </row>
    <row r="26" spans="1:4" x14ac:dyDescent="0.2">
      <c r="A26" s="8">
        <v>24</v>
      </c>
      <c r="B26" s="8" t="s">
        <v>44</v>
      </c>
      <c r="C26" s="13" t="s">
        <v>4</v>
      </c>
      <c r="D26" s="8"/>
    </row>
    <row r="27" spans="1:4" x14ac:dyDescent="0.2">
      <c r="A27" s="8">
        <v>25</v>
      </c>
      <c r="B27" s="8" t="s">
        <v>45</v>
      </c>
      <c r="C27" s="11" t="s">
        <v>2</v>
      </c>
      <c r="D27" s="8"/>
    </row>
    <row r="28" spans="1:4" x14ac:dyDescent="0.2">
      <c r="A28" s="8">
        <v>26</v>
      </c>
      <c r="B28" s="8" t="s">
        <v>46</v>
      </c>
      <c r="C28" s="11" t="s">
        <v>2</v>
      </c>
      <c r="D28" s="8"/>
    </row>
    <row r="29" spans="1:4" x14ac:dyDescent="0.2">
      <c r="A29" s="8">
        <v>27</v>
      </c>
      <c r="B29" s="8" t="s">
        <v>47</v>
      </c>
      <c r="C29" s="13" t="s">
        <v>4</v>
      </c>
      <c r="D29" s="8"/>
    </row>
    <row r="30" spans="1:4" x14ac:dyDescent="0.2">
      <c r="A30" s="8">
        <v>28</v>
      </c>
      <c r="B30" s="8" t="s">
        <v>48</v>
      </c>
      <c r="C30" s="13" t="s">
        <v>4</v>
      </c>
      <c r="D30" s="8"/>
    </row>
    <row r="32" spans="1:4" x14ac:dyDescent="0.2">
      <c r="B32" s="10" t="s">
        <v>49</v>
      </c>
    </row>
  </sheetData>
  <mergeCells count="1">
    <mergeCell ref="A1:D1"/>
  </mergeCells>
  <dataValidations count="1">
    <dataValidation type="whole" allowBlank="1" showInputMessage="1" showErrorMessage="1" errorTitle="Valeur invalide" error="Saisis une valeur entre 0 et 3." promptTitle="Réponse Conners" prompt="0 = jamais/rarement, 1 = parfois, 2 = souvent, 3 = très souvent" sqref="D3:D30" xr:uid="{A7CA336F-C1F5-5B42-96D0-870CD2B9328E}">
      <formula1>0</formula1>
      <formula2>3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tabSelected="1" workbookViewId="0">
      <selection activeCell="B9" sqref="B9"/>
    </sheetView>
  </sheetViews>
  <sheetFormatPr baseColWidth="10" defaultColWidth="8.83203125" defaultRowHeight="15" x14ac:dyDescent="0.2"/>
  <cols>
    <col min="1" max="1" width="28" customWidth="1"/>
    <col min="2" max="3" width="18" customWidth="1"/>
  </cols>
  <sheetData>
    <row r="1" spans="1:5" x14ac:dyDescent="0.2">
      <c r="A1" s="1" t="s">
        <v>1</v>
      </c>
      <c r="B1" s="9" t="s">
        <v>50</v>
      </c>
      <c r="C1" s="9" t="s">
        <v>51</v>
      </c>
      <c r="E1" s="3"/>
    </row>
    <row r="2" spans="1:5" x14ac:dyDescent="0.2">
      <c r="A2" s="16" t="s">
        <v>2</v>
      </c>
      <c r="B2">
        <v>10</v>
      </c>
      <c r="C2">
        <v>4</v>
      </c>
    </row>
    <row r="3" spans="1:5" x14ac:dyDescent="0.2">
      <c r="A3" s="18" t="s">
        <v>4</v>
      </c>
      <c r="B3">
        <v>14</v>
      </c>
      <c r="C3">
        <v>7</v>
      </c>
    </row>
    <row r="4" spans="1:5" x14ac:dyDescent="0.2">
      <c r="A4" s="17" t="s">
        <v>3</v>
      </c>
      <c r="B4">
        <v>8</v>
      </c>
      <c r="C4">
        <v>5</v>
      </c>
    </row>
    <row r="5" spans="1:5" ht="16" thickBot="1" x14ac:dyDescent="0.25">
      <c r="A5" s="19" t="s">
        <v>7</v>
      </c>
      <c r="B5" s="19">
        <v>32</v>
      </c>
      <c r="C5" s="19">
        <v>10</v>
      </c>
    </row>
    <row r="6" spans="1:5" ht="16" thickTop="1" x14ac:dyDescent="0.2">
      <c r="A6" t="s">
        <v>5</v>
      </c>
      <c r="B6">
        <v>6</v>
      </c>
      <c r="C6">
        <v>3</v>
      </c>
    </row>
    <row r="8" spans="1:5" x14ac:dyDescent="0.2">
      <c r="A8" s="2" t="s">
        <v>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workbookViewId="0"/>
  </sheetViews>
  <sheetFormatPr baseColWidth="10" defaultColWidth="8.83203125" defaultRowHeight="15" x14ac:dyDescent="0.2"/>
  <cols>
    <col min="1" max="1" width="30" customWidth="1"/>
    <col min="2" max="2" width="14" customWidth="1"/>
    <col min="3" max="3" width="10" customWidth="1"/>
    <col min="4" max="4" width="12" customWidth="1"/>
    <col min="5" max="5" width="16" customWidth="1"/>
    <col min="6" max="6" width="20" customWidth="1"/>
  </cols>
  <sheetData>
    <row r="1" spans="1:6" x14ac:dyDescent="0.2">
      <c r="A1" s="4" t="s">
        <v>1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</row>
    <row r="2" spans="1:6" x14ac:dyDescent="0.2">
      <c r="A2" s="5" t="s">
        <v>2</v>
      </c>
      <c r="B2" s="6">
        <f>SUMIF(Saisie!$C$3:$C$30,"Inattention",Saisie!$D$3:$D$30)</f>
        <v>0</v>
      </c>
      <c r="C2" s="6">
        <v>21</v>
      </c>
      <c r="D2" s="7">
        <f>IF(C2&gt;0,B2/C2,"")</f>
        <v>0</v>
      </c>
      <c r="E2" s="6">
        <f>IF(Paramètres!$C$2&gt;0, 50 + 10*(B2-Paramètres!$B$2)/Paramètres!$C$2, "")</f>
        <v>25</v>
      </c>
      <c r="F2" s="5" t="str">
        <f>IF(E2="","",IF(E2&lt;60,"Normal",IF(E2&lt;65,"Légèrement élevé",IF(E2&lt;70,"Élevé","Très élevé"))))</f>
        <v>Normal</v>
      </c>
    </row>
    <row r="3" spans="1:6" x14ac:dyDescent="0.2">
      <c r="A3" s="5" t="s">
        <v>4</v>
      </c>
      <c r="B3" s="6">
        <f>SUMIF(Saisie!$C$3:$C$30,"Hyperactivité/Impulsivité",Saisie!$D$3:$D$30)</f>
        <v>0</v>
      </c>
      <c r="C3" s="6">
        <v>33</v>
      </c>
      <c r="D3" s="7">
        <f>IF(C3&gt;0,B3/C3,"")</f>
        <v>0</v>
      </c>
      <c r="E3" s="6">
        <f>IF(Paramètres!$C$3&gt;0, 50 + 10*(B3-Paramètres!$B$3)/Paramètres!$C$3, "")</f>
        <v>30</v>
      </c>
      <c r="F3" s="5" t="str">
        <f>IF(E3="","",IF(E3&lt;60,"Normal",IF(E3&lt;65,"Légèrement élevé",IF(E3&lt;70,"Élevé","Très élevé"))))</f>
        <v>Normal</v>
      </c>
    </row>
    <row r="4" spans="1:6" x14ac:dyDescent="0.2">
      <c r="A4" s="5" t="s">
        <v>3</v>
      </c>
      <c r="B4" s="6">
        <f>SUMIF(Saisie!$C$3:$C$30,"Opposition",Saisie!$D$3:$D$30)</f>
        <v>0</v>
      </c>
      <c r="C4" s="6">
        <v>18</v>
      </c>
      <c r="D4" s="7">
        <f>IF(C4&gt;0,B4/C4,"")</f>
        <v>0</v>
      </c>
      <c r="E4" s="6">
        <f>IF(Paramètres!$C$4&gt;0, 50 + 10*(B4-Paramètres!$B$4)/Paramètres!$C$4, "")</f>
        <v>34</v>
      </c>
      <c r="F4" s="5" t="str">
        <f>IF(E4="","",IF(E4&lt;60,"Normal",IF(E4&lt;65,"Légèrement élevé",IF(E4&lt;70,"Élevé","Très élevé"))))</f>
        <v>Normal</v>
      </c>
    </row>
    <row r="5" spans="1:6" x14ac:dyDescent="0.2">
      <c r="A5" s="5" t="s">
        <v>5</v>
      </c>
      <c r="B5" s="6">
        <f>SUMIF(Saisie!$C$3:$C$30,"Difficultés scolaires (opt.)",Saisie!$D$3:$D$30)</f>
        <v>0</v>
      </c>
      <c r="C5" s="6">
        <v>12</v>
      </c>
      <c r="D5" s="7">
        <f>IF(C5&gt;0,B5/C5,"")</f>
        <v>0</v>
      </c>
      <c r="E5" s="6">
        <f>IF(Paramètres!$C$6&gt;0, 50 + 10*(B5-Paramètres!$B$6)/Paramètres!$C$6, "")</f>
        <v>30</v>
      </c>
      <c r="F5" s="5" t="str">
        <f>IF(E5="","",IF(E5&lt;60,"Normal",IF(E5&lt;65,"Légèrement élevé",IF(E5&lt;70,"Élevé","Très élevé"))))</f>
        <v>Normal</v>
      </c>
    </row>
    <row r="6" spans="1:6" x14ac:dyDescent="0.2">
      <c r="A6" s="5" t="s">
        <v>7</v>
      </c>
      <c r="B6" s="6">
        <f>SUM(Saisie!$D$3:$D$30)</f>
        <v>0</v>
      </c>
      <c r="C6" s="6">
        <v>84</v>
      </c>
      <c r="D6" s="7">
        <f>IF(C6&gt;0,B6/C6,"")</f>
        <v>0</v>
      </c>
      <c r="E6" s="6">
        <f>IF(Paramètres!$C$5&gt;0, 50 + 10*(B6-Paramètres!$B$5)/Paramètres!$C$5, "")</f>
        <v>18</v>
      </c>
      <c r="F6" s="5" t="str">
        <f>IF(E6="","",IF(E6&lt;60,"Normal",IF(E6&lt;65,"Légèrement élevé",IF(E6&lt;70,"Élevé","Très élevé"))))</f>
        <v>Normal</v>
      </c>
    </row>
    <row r="8" spans="1:6" x14ac:dyDescent="0.2">
      <c r="A8" s="3" t="s">
        <v>13</v>
      </c>
    </row>
    <row r="9" spans="1:6" x14ac:dyDescent="0.2">
      <c r="A9" s="2" t="s">
        <v>14</v>
      </c>
    </row>
    <row r="10" spans="1:6" x14ac:dyDescent="0.2">
      <c r="A10" s="2" t="s">
        <v>15</v>
      </c>
    </row>
    <row r="11" spans="1:6" x14ac:dyDescent="0.2">
      <c r="A11" s="2" t="s">
        <v>16</v>
      </c>
    </row>
  </sheetData>
  <conditionalFormatting sqref="E2:E6">
    <cfRule type="expression" dxfId="7" priority="1">
      <formula>E2&lt;60</formula>
    </cfRule>
    <cfRule type="expression" dxfId="6" priority="2">
      <formula>AND(E2&gt;=60,E2&lt;65)</formula>
    </cfRule>
    <cfRule type="expression" dxfId="5" priority="3">
      <formula>AND(E2&gt;=65,E2&lt;70)</formula>
    </cfRule>
    <cfRule type="expression" dxfId="4" priority="4">
      <formula>E2&gt;=70</formula>
    </cfRule>
  </conditionalFormatting>
  <conditionalFormatting sqref="F2:F6">
    <cfRule type="expression" dxfId="3" priority="5">
      <formula>F2="Normal"</formula>
    </cfRule>
    <cfRule type="expression" dxfId="2" priority="6">
      <formula>F2="Légèrement élevé"</formula>
    </cfRule>
    <cfRule type="expression" dxfId="1" priority="7">
      <formula>F2="Élevé"</formula>
    </cfRule>
    <cfRule type="expression" dxfId="0" priority="8">
      <formula>F2="Très élevé"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Saisie</vt:lpstr>
      <vt:lpstr>Paramètres</vt:lpstr>
      <vt:lpstr>Résultats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Manuel Martinez</cp:lastModifiedBy>
  <dcterms:created xsi:type="dcterms:W3CDTF">2025-11-10T13:21:42Z</dcterms:created>
  <dcterms:modified xsi:type="dcterms:W3CDTF">2025-11-10T13:39:52Z</dcterms:modified>
</cp:coreProperties>
</file>